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人才公寓180套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<sst xmlns="http://schemas.openxmlformats.org/spreadsheetml/2006/main" count="48" uniqueCount="40">
  <si>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 xml:space="preserve">文昌湖区产权型人才公寓海和苑房源明细表
</t>
  </si>
  <si>
    <t>注：
1.根据《文昌湖区人才公寓住房面积标准》（附件5），“住房建筑面积标准”部分按市场价格的75%计算，超出“住房建筑面积标准”部分按市场价格计算。
2.储藏室及车位价格均按市场价格计算。
以下为商品住房的市场价格。</t>
  </si>
  <si>
    <t>序号</t>
  </si>
  <si>
    <t>楼栋</t>
  </si>
  <si>
    <t>房号</t>
  </si>
  <si>
    <t>户型</t>
  </si>
  <si>
    <t>面积约（㎡）</t>
  </si>
  <si>
    <r>
      <t>单价（元/</t>
    </r>
    <r>
      <rPr>
        <b/>
        <sz val="12"/>
        <rFont val="SimSun"/>
        <family val="0"/>
      </rPr>
      <t>㎡</t>
    </r>
    <r>
      <rPr>
        <b/>
        <sz val="12"/>
        <rFont val="宋体"/>
        <family val="0"/>
      </rPr>
      <t>）</t>
    </r>
  </si>
  <si>
    <t>房屋总价（元）</t>
  </si>
  <si>
    <t>储藏室号</t>
  </si>
  <si>
    <r>
      <t>面积约（</t>
    </r>
    <r>
      <rPr>
        <b/>
        <sz val="12"/>
        <rFont val="SimSun"/>
        <family val="0"/>
      </rPr>
      <t>㎡</t>
    </r>
    <r>
      <rPr>
        <b/>
        <sz val="12"/>
        <rFont val="宋体"/>
        <family val="0"/>
      </rPr>
      <t>）</t>
    </r>
  </si>
  <si>
    <t>储藏室价格（元）</t>
  </si>
  <si>
    <t>车位号</t>
  </si>
  <si>
    <t>车位价格（元）</t>
  </si>
  <si>
    <t>车/储价合计（元）</t>
  </si>
  <si>
    <t>总价(元）</t>
  </si>
  <si>
    <t>备注</t>
  </si>
  <si>
    <t>B10-23-1-502</t>
  </si>
  <si>
    <t>两室一厅</t>
  </si>
  <si>
    <t>009</t>
  </si>
  <si>
    <t>B10-23-1-503</t>
  </si>
  <si>
    <t>015</t>
  </si>
  <si>
    <t>B10-23-1-602</t>
  </si>
  <si>
    <t>010</t>
  </si>
  <si>
    <t>B10-23-1-603</t>
  </si>
  <si>
    <t>017</t>
  </si>
  <si>
    <t>B10-23-1-702</t>
  </si>
  <si>
    <t>011</t>
  </si>
  <si>
    <t>B10-23-1-703</t>
  </si>
  <si>
    <t>018</t>
  </si>
  <si>
    <t>B10-23-1-802</t>
  </si>
  <si>
    <t>012</t>
  </si>
  <si>
    <t>B10-23-1-803</t>
  </si>
  <si>
    <t>019</t>
  </si>
  <si>
    <t>B10-23-1-801</t>
  </si>
  <si>
    <t>两室两厅</t>
  </si>
  <si>
    <t>007</t>
  </si>
  <si>
    <t>B10-23-1-704</t>
  </si>
  <si>
    <t>022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</si>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</sst>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3" fillId="0" borderId="9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" fillId="0" borderId="0" xfId="63" applyNumberFormat="1" applyFont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 wrapText="1"/>
      <protection/>
    </xf>
    <xf numFmtId="0" fontId="3" fillId="0" borderId="9" xfId="63" applyNumberFormat="1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"/>
  <sheetViews>
    <sheetView tabSelected="1" zoomScaleSheetLayoutView="100" workbookViewId="0" topLeftCell="A1">
      <selection activeCell="R9" sqref="R9"/>
    </sheetView>
  </sheetViews>
  <sheetFormatPr defaultColWidth="9.00390625" defaultRowHeight="14.25"/>
  <cols>
    <col min="1" max="1" width="5.25390625" style="2" customWidth="1"/>
    <col min="2" max="2" width="6.00390625" style="2" customWidth="1"/>
    <col min="3" max="3" width="16.625" style="2" customWidth="1"/>
    <col min="4" max="4" width="13.875" style="2" customWidth="1"/>
    <col min="5" max="5" width="11.50390625" style="2" customWidth="1"/>
    <col min="6" max="6" width="10.00390625" style="2" customWidth="1"/>
    <col min="7" max="7" width="14.875" style="2" customWidth="1"/>
    <col min="8" max="8" width="10.375" style="2" customWidth="1"/>
    <col min="9" max="9" width="10.875" style="3" customWidth="1"/>
    <col min="10" max="10" width="13.625" style="2" customWidth="1"/>
    <col min="11" max="11" width="8.625" style="2" customWidth="1"/>
    <col min="12" max="12" width="14.75390625" style="2" customWidth="1"/>
    <col min="13" max="13" width="12.625" style="2" customWidth="1"/>
    <col min="14" max="14" width="13.25390625" style="2" customWidth="1"/>
    <col min="15" max="15" width="11.125" style="4" customWidth="1"/>
    <col min="16" max="16" width="12.625" style="4" bestFit="1" customWidth="1"/>
    <col min="17" max="16384" width="9.00390625" style="4" customWidth="1"/>
  </cols>
  <sheetData>
    <row r="1" spans="1:15" ht="51" customHeight="1">
      <c r="A1" s="5" t="s">
        <v>0</v>
      </c>
      <c r="B1" s="5"/>
      <c r="C1" s="5"/>
      <c r="D1" s="5"/>
      <c r="E1" s="5"/>
      <c r="F1" s="5"/>
      <c r="G1" s="5"/>
      <c r="H1" s="6"/>
      <c r="I1" s="26"/>
      <c r="J1" s="5"/>
      <c r="K1" s="5"/>
      <c r="L1" s="5"/>
      <c r="M1" s="5"/>
      <c r="N1" s="5"/>
      <c r="O1" s="27"/>
    </row>
    <row r="2" spans="1:15" ht="6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3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28" t="s">
        <v>10</v>
      </c>
      <c r="J3" s="10" t="s">
        <v>11</v>
      </c>
      <c r="K3" s="10" t="s">
        <v>12</v>
      </c>
      <c r="L3" s="8" t="s">
        <v>13</v>
      </c>
      <c r="M3" s="10" t="s">
        <v>14</v>
      </c>
      <c r="N3" s="8" t="s">
        <v>15</v>
      </c>
      <c r="O3" s="29" t="s">
        <v>16</v>
      </c>
    </row>
    <row r="4" spans="1:243" s="1" customFormat="1" ht="14.25">
      <c r="A4" s="12">
        <v>1</v>
      </c>
      <c r="B4" s="12">
        <v>23</v>
      </c>
      <c r="C4" s="13" t="s">
        <v>17</v>
      </c>
      <c r="D4" s="13" t="s">
        <v>18</v>
      </c>
      <c r="E4" s="13">
        <v>91.96</v>
      </c>
      <c r="F4" s="14">
        <v>5686.25</v>
      </c>
      <c r="G4" s="14">
        <f>E4*F4</f>
        <v>522907.55</v>
      </c>
      <c r="H4" s="15" t="s">
        <v>19</v>
      </c>
      <c r="I4" s="30">
        <v>16.89</v>
      </c>
      <c r="J4" s="12">
        <v>39733</v>
      </c>
      <c r="K4" s="30">
        <v>365</v>
      </c>
      <c r="L4" s="12">
        <v>57800</v>
      </c>
      <c r="M4" s="12">
        <f aca="true" t="shared" si="0" ref="M4:M21">L4+J4</f>
        <v>97533</v>
      </c>
      <c r="N4" s="31">
        <f>M4+G4</f>
        <v>620440.55</v>
      </c>
      <c r="O4" s="1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s="1" customFormat="1" ht="14.25">
      <c r="A5" s="12">
        <v>2</v>
      </c>
      <c r="B5" s="12">
        <v>23</v>
      </c>
      <c r="C5" s="13" t="s">
        <v>20</v>
      </c>
      <c r="D5" s="13" t="s">
        <v>18</v>
      </c>
      <c r="E5" s="13">
        <v>91.96</v>
      </c>
      <c r="F5" s="14">
        <v>5648.75</v>
      </c>
      <c r="G5" s="14">
        <f aca="true" t="shared" si="1" ref="G5:G13">E5*F5</f>
        <v>519459.05</v>
      </c>
      <c r="H5" s="15" t="s">
        <v>21</v>
      </c>
      <c r="I5" s="30">
        <v>21.59</v>
      </c>
      <c r="J5" s="12">
        <v>53635</v>
      </c>
      <c r="K5" s="30">
        <v>371</v>
      </c>
      <c r="L5" s="12">
        <v>57800</v>
      </c>
      <c r="M5" s="12">
        <f t="shared" si="0"/>
        <v>111435</v>
      </c>
      <c r="N5" s="31">
        <f aca="true" t="shared" si="2" ref="N5:N14">M5+G5</f>
        <v>630894.05</v>
      </c>
      <c r="O5" s="1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243" s="1" customFormat="1" ht="14.25">
      <c r="A6" s="12">
        <v>3</v>
      </c>
      <c r="B6" s="12">
        <v>23</v>
      </c>
      <c r="C6" s="13" t="s">
        <v>22</v>
      </c>
      <c r="D6" s="13" t="s">
        <v>18</v>
      </c>
      <c r="E6" s="13">
        <v>91.96</v>
      </c>
      <c r="F6" s="14">
        <v>5748.75</v>
      </c>
      <c r="G6" s="14">
        <f t="shared" si="1"/>
        <v>528655.0499999999</v>
      </c>
      <c r="H6" s="15" t="s">
        <v>23</v>
      </c>
      <c r="I6" s="30">
        <v>16.87</v>
      </c>
      <c r="J6" s="12">
        <v>44105</v>
      </c>
      <c r="K6" s="30">
        <v>366</v>
      </c>
      <c r="L6" s="12">
        <v>57800</v>
      </c>
      <c r="M6" s="12">
        <f t="shared" si="0"/>
        <v>101905</v>
      </c>
      <c r="N6" s="31">
        <f t="shared" si="2"/>
        <v>630560.0499999999</v>
      </c>
      <c r="O6" s="1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</row>
    <row r="7" spans="1:243" s="1" customFormat="1" ht="14.25">
      <c r="A7" s="12">
        <v>4</v>
      </c>
      <c r="B7" s="12">
        <v>23</v>
      </c>
      <c r="C7" s="13" t="s">
        <v>24</v>
      </c>
      <c r="D7" s="13" t="s">
        <v>18</v>
      </c>
      <c r="E7" s="13">
        <v>91.96</v>
      </c>
      <c r="F7" s="14">
        <v>5711.25</v>
      </c>
      <c r="G7" s="14">
        <f t="shared" si="1"/>
        <v>525206.5499999999</v>
      </c>
      <c r="H7" s="15" t="s">
        <v>25</v>
      </c>
      <c r="I7" s="30">
        <v>8.81</v>
      </c>
      <c r="J7" s="12">
        <v>21765</v>
      </c>
      <c r="K7" s="30">
        <v>372</v>
      </c>
      <c r="L7" s="12">
        <v>57800</v>
      </c>
      <c r="M7" s="12">
        <f t="shared" si="0"/>
        <v>79565</v>
      </c>
      <c r="N7" s="31">
        <f t="shared" si="2"/>
        <v>604771.5499999999</v>
      </c>
      <c r="O7" s="1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</row>
    <row r="8" spans="1:243" s="1" customFormat="1" ht="14.25">
      <c r="A8" s="12">
        <v>5</v>
      </c>
      <c r="B8" s="12">
        <v>23</v>
      </c>
      <c r="C8" s="13" t="s">
        <v>26</v>
      </c>
      <c r="D8" s="13" t="s">
        <v>18</v>
      </c>
      <c r="E8" s="13">
        <v>91.96</v>
      </c>
      <c r="F8" s="14">
        <v>5811.25</v>
      </c>
      <c r="G8" s="14">
        <f t="shared" si="1"/>
        <v>534402.5499999999</v>
      </c>
      <c r="H8" s="15" t="s">
        <v>27</v>
      </c>
      <c r="I8" s="30">
        <v>24.03</v>
      </c>
      <c r="J8" s="12">
        <v>59688</v>
      </c>
      <c r="K8" s="30">
        <v>367</v>
      </c>
      <c r="L8" s="12">
        <v>57800</v>
      </c>
      <c r="M8" s="12">
        <f t="shared" si="0"/>
        <v>117488</v>
      </c>
      <c r="N8" s="31">
        <f t="shared" si="2"/>
        <v>651890.5499999999</v>
      </c>
      <c r="O8" s="1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</row>
    <row r="9" spans="1:243" s="1" customFormat="1" ht="14.25">
      <c r="A9" s="12">
        <v>6</v>
      </c>
      <c r="B9" s="12">
        <v>23</v>
      </c>
      <c r="C9" s="13" t="s">
        <v>28</v>
      </c>
      <c r="D9" s="13" t="s">
        <v>18</v>
      </c>
      <c r="E9" s="13">
        <v>91.96</v>
      </c>
      <c r="F9" s="14">
        <v>5773.75</v>
      </c>
      <c r="G9" s="14">
        <f t="shared" si="1"/>
        <v>530954.0499999999</v>
      </c>
      <c r="H9" s="15" t="s">
        <v>29</v>
      </c>
      <c r="I9" s="30">
        <v>26.87</v>
      </c>
      <c r="J9" s="12">
        <v>66740</v>
      </c>
      <c r="K9" s="30">
        <v>373</v>
      </c>
      <c r="L9" s="12">
        <v>57800</v>
      </c>
      <c r="M9" s="12">
        <f t="shared" si="0"/>
        <v>124540</v>
      </c>
      <c r="N9" s="31">
        <f t="shared" si="2"/>
        <v>655494.0499999999</v>
      </c>
      <c r="O9" s="1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</row>
    <row r="10" spans="1:243" s="1" customFormat="1" ht="14.25">
      <c r="A10" s="12">
        <v>7</v>
      </c>
      <c r="B10" s="12">
        <v>23</v>
      </c>
      <c r="C10" s="13" t="s">
        <v>30</v>
      </c>
      <c r="D10" s="13" t="s">
        <v>18</v>
      </c>
      <c r="E10" s="13">
        <v>91.81</v>
      </c>
      <c r="F10" s="14">
        <v>6123.75</v>
      </c>
      <c r="G10" s="14">
        <f t="shared" si="1"/>
        <v>562221.4875</v>
      </c>
      <c r="H10" s="15" t="s">
        <v>31</v>
      </c>
      <c r="I10" s="30">
        <v>16.63</v>
      </c>
      <c r="J10" s="12">
        <v>43498</v>
      </c>
      <c r="K10" s="30">
        <v>370</v>
      </c>
      <c r="L10" s="12">
        <v>57800</v>
      </c>
      <c r="M10" s="12">
        <f t="shared" si="0"/>
        <v>101298</v>
      </c>
      <c r="N10" s="31">
        <f t="shared" si="2"/>
        <v>663519.4875</v>
      </c>
      <c r="O10" s="1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</row>
    <row r="11" spans="1:243" s="1" customFormat="1" ht="14.25">
      <c r="A11" s="12">
        <v>8</v>
      </c>
      <c r="B11" s="12">
        <v>23</v>
      </c>
      <c r="C11" s="13" t="s">
        <v>32</v>
      </c>
      <c r="D11" s="13" t="s">
        <v>18</v>
      </c>
      <c r="E11" s="13">
        <v>91.81</v>
      </c>
      <c r="F11" s="14">
        <v>6086.25</v>
      </c>
      <c r="G11" s="14">
        <f t="shared" si="1"/>
        <v>558778.6125</v>
      </c>
      <c r="H11" s="15" t="s">
        <v>33</v>
      </c>
      <c r="I11" s="30">
        <v>21.74</v>
      </c>
      <c r="J11" s="12">
        <v>48591</v>
      </c>
      <c r="K11" s="30">
        <v>374</v>
      </c>
      <c r="L11" s="12">
        <v>57800</v>
      </c>
      <c r="M11" s="12">
        <f t="shared" si="0"/>
        <v>106391</v>
      </c>
      <c r="N11" s="31">
        <f t="shared" si="2"/>
        <v>665169.6125</v>
      </c>
      <c r="O11" s="1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</row>
    <row r="12" spans="1:243" s="1" customFormat="1" ht="14.25">
      <c r="A12" s="12">
        <v>9</v>
      </c>
      <c r="B12" s="12">
        <v>23</v>
      </c>
      <c r="C12" s="13" t="s">
        <v>34</v>
      </c>
      <c r="D12" s="13" t="s">
        <v>35</v>
      </c>
      <c r="E12" s="13">
        <v>105.34</v>
      </c>
      <c r="F12" s="16">
        <v>6472.5</v>
      </c>
      <c r="G12" s="14">
        <f t="shared" si="1"/>
        <v>681813.15</v>
      </c>
      <c r="H12" s="17" t="s">
        <v>36</v>
      </c>
      <c r="I12" s="33">
        <v>19.7</v>
      </c>
      <c r="J12" s="34">
        <v>46345</v>
      </c>
      <c r="K12" s="30">
        <v>364</v>
      </c>
      <c r="L12" s="12">
        <v>57800</v>
      </c>
      <c r="M12" s="34">
        <f t="shared" si="0"/>
        <v>104145</v>
      </c>
      <c r="N12" s="31">
        <f t="shared" si="2"/>
        <v>785958.15</v>
      </c>
      <c r="O12" s="1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</row>
    <row r="13" spans="1:243" s="1" customFormat="1" ht="14.25">
      <c r="A13" s="12">
        <v>10</v>
      </c>
      <c r="B13" s="12">
        <v>23</v>
      </c>
      <c r="C13" s="13" t="s">
        <v>37</v>
      </c>
      <c r="D13" s="13" t="s">
        <v>35</v>
      </c>
      <c r="E13" s="13">
        <v>105.34</v>
      </c>
      <c r="F13" s="16">
        <v>5974</v>
      </c>
      <c r="G13" s="14">
        <f t="shared" si="1"/>
        <v>629301.16</v>
      </c>
      <c r="H13" s="15" t="s">
        <v>38</v>
      </c>
      <c r="I13" s="30">
        <v>16.87</v>
      </c>
      <c r="J13" s="12">
        <v>44155</v>
      </c>
      <c r="K13" s="30">
        <v>377</v>
      </c>
      <c r="L13" s="12">
        <v>57800</v>
      </c>
      <c r="M13" s="12">
        <f t="shared" si="0"/>
        <v>101955</v>
      </c>
      <c r="N13" s="31">
        <f t="shared" si="2"/>
        <v>731256.16</v>
      </c>
      <c r="O13" s="1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</row>
    <row r="14" spans="1:15" ht="14.25">
      <c r="A14" s="18" t="s">
        <v>39</v>
      </c>
      <c r="B14" s="19"/>
      <c r="C14" s="20"/>
      <c r="D14" s="21"/>
      <c r="E14" s="22">
        <f>SUM(E4:E13)</f>
        <v>946.06</v>
      </c>
      <c r="F14" s="22"/>
      <c r="G14" s="23">
        <f>SUM(G4:G13)</f>
        <v>5593699.21</v>
      </c>
      <c r="H14" s="23"/>
      <c r="I14" s="35">
        <f>SUM(I4:I13)</f>
        <v>190.00000000000003</v>
      </c>
      <c r="J14" s="23">
        <f>SUM(J4:J13)</f>
        <v>468255</v>
      </c>
      <c r="K14" s="23"/>
      <c r="L14" s="23">
        <f>SUM(L4:L13)</f>
        <v>578000</v>
      </c>
      <c r="M14" s="23">
        <f>SUM(M4:M13)</f>
        <v>1046255</v>
      </c>
      <c r="N14" s="31">
        <f t="shared" si="2"/>
        <v>6639954.21</v>
      </c>
      <c r="O14" s="12"/>
    </row>
    <row r="15" spans="2:15" ht="21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2:15" ht="13.5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</sheetData>
  <sheetProtection/>
  <mergeCells count="5">
    <mergeCell ref="A1:O1"/>
    <mergeCell ref="A2:O2"/>
    <mergeCell ref="A14:C14"/>
    <mergeCell ref="B15:O15"/>
    <mergeCell ref="B16:O16"/>
  </mergeCells>
  <printOptions/>
  <pageMargins left="0.07847222222222222" right="0.03888888888888889" top="0.3145833333333333" bottom="0.275" header="0.19652777777777777" footer="0.15694444444444444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天天</cp:lastModifiedBy>
  <cp:lastPrinted>2020-05-11T07:29:34Z</cp:lastPrinted>
  <dcterms:created xsi:type="dcterms:W3CDTF">2020-03-20T06:41:05Z</dcterms:created>
  <dcterms:modified xsi:type="dcterms:W3CDTF">2021-02-03T02:54:45Z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